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8640" activeTab="1"/>
  </bookViews>
  <sheets>
    <sheet name="Naslovna stran" sheetId="1" r:id="rId1"/>
    <sheet name="Projekti" sheetId="2" r:id="rId2"/>
  </sheets>
  <definedNames>
    <definedName name="_xlnm._FilterDatabase" localSheetId="1" hidden="1">'Projekti'!$B$4:$AC$6</definedName>
    <definedName name="_xlnm.Print_Titles" localSheetId="1">'Projekti'!$4:$4</definedName>
  </definedNames>
  <calcPr fullCalcOnLoad="1"/>
</workbook>
</file>

<file path=xl/sharedStrings.xml><?xml version="1.0" encoding="utf-8"?>
<sst xmlns="http://schemas.openxmlformats.org/spreadsheetml/2006/main" count="233" uniqueCount="148">
  <si>
    <t>Projekt</t>
  </si>
  <si>
    <t>Št.
SI</t>
  </si>
  <si>
    <t>Šifra 
nosilca</t>
  </si>
  <si>
    <t>Naslov projekta</t>
  </si>
  <si>
    <t>Znesek</t>
  </si>
  <si>
    <t>Država</t>
  </si>
  <si>
    <t>Razpis</t>
  </si>
  <si>
    <t>Veda</t>
  </si>
  <si>
    <t>Vrsta RD</t>
  </si>
  <si>
    <t>Cilj RD</t>
  </si>
  <si>
    <t>FOP</t>
  </si>
  <si>
    <t>Opomba</t>
  </si>
  <si>
    <t>Šifra
org. (RO)</t>
  </si>
  <si>
    <t>Naziv organizacije</t>
  </si>
  <si>
    <t>Naziv nosilca</t>
  </si>
  <si>
    <t xml:space="preserve">Nosilec </t>
  </si>
  <si>
    <t>Številka sklepa :</t>
  </si>
  <si>
    <t>Številka FOP/FEP:</t>
  </si>
  <si>
    <t>Projekt:</t>
  </si>
  <si>
    <t>Razpis:</t>
  </si>
  <si>
    <t>Država:</t>
  </si>
  <si>
    <t>3311-03-838000</t>
  </si>
  <si>
    <t>SI</t>
  </si>
  <si>
    <t>Frascati</t>
  </si>
  <si>
    <t>Cerif</t>
  </si>
  <si>
    <t xml:space="preserve">Visits in </t>
  </si>
  <si>
    <t>To</t>
  </si>
  <si>
    <t>Naslov Projekta</t>
  </si>
  <si>
    <t>Teksti</t>
  </si>
  <si>
    <t>Splošni podatki</t>
  </si>
  <si>
    <t>Št. SPIS</t>
  </si>
  <si>
    <t>Št. dokumenta</t>
  </si>
  <si>
    <t>HU</t>
  </si>
  <si>
    <t>Univerza v Ljubljani
Naravoslovnotehniška fakulteta
Aškerčeva 12
1000 Ljubljana</t>
  </si>
  <si>
    <t>SLO - HUN 11/2001-2002</t>
  </si>
  <si>
    <t>SLO - HUN 18/2001-2002</t>
  </si>
  <si>
    <t>Inštitut za matematiko, fiziko in mehaniko
Jadranska 19
1000 Ljubljana</t>
  </si>
  <si>
    <t>dr. Neva TRAMPUŽ OREL</t>
  </si>
  <si>
    <t>Narodni muzej Slovenije
Prešernova 20
1000 Ljubljana</t>
  </si>
  <si>
    <t>dr. Janez KRAMBERGER</t>
  </si>
  <si>
    <t>Univerza v Mariboru
Fakulteta za strojništvo
Smetanova 17
2000 Maribor</t>
  </si>
  <si>
    <t>Univerza v Ljubljani
Biotehniška fakulteta
Jamnikarjeva 101
1000 Ljubljana</t>
  </si>
  <si>
    <t>dr. Aleksander MALNIČ</t>
  </si>
  <si>
    <t>dr. Alenka GABERŠČIK</t>
  </si>
  <si>
    <t>Nacionalni inštitut za biologijo
Večna pot 111
1000 Ljubljana</t>
  </si>
  <si>
    <t>dr. Romana
MARINŠEK-LOGAR</t>
  </si>
  <si>
    <t>Univerza v Ljubljani
Biotehniška fakulteta
Oddelek za zootehniko
Groblje 3
1230 Domžale</t>
  </si>
  <si>
    <t>Univerza v Mariboru
Fakulteta za gradbeništvo
Smetanova 17
2000 Maribor</t>
  </si>
  <si>
    <t>dr. Vladimir MEGLIČ</t>
  </si>
  <si>
    <t>Kmetijski inštitut
Hacguetova 17
1000 Ljubljana</t>
  </si>
  <si>
    <t>dr. Matjaž KAVČIČ</t>
  </si>
  <si>
    <t>Institut Jožef Stefan
Jamova 39
1000 Ljubljana</t>
  </si>
  <si>
    <t>dr. Zdenka ŠLEJKOVEC</t>
  </si>
  <si>
    <t>Ohranjevalci na algebraičnih strukturah linearnih operaterjev</t>
  </si>
  <si>
    <t>Physical and Life Sciences in Archaeology: Prehistoric Metallurgy and Bone Manufacturing</t>
  </si>
  <si>
    <t>Naravoslovni pristopi v arheologiji: obdelava kovin in kosti v prazgodovini</t>
  </si>
  <si>
    <t>Development of Computational Model fordesign of Harmonic Drives</t>
  </si>
  <si>
    <t>Razvoj računskega modela za preračun valnih gonil</t>
  </si>
  <si>
    <t>Calculation of load Capacity of Gears Using Numerical Methods</t>
  </si>
  <si>
    <t>Trdnosti preračun zobnikov z uporabo numeričnih metod</t>
  </si>
  <si>
    <t>Integrated plant protection</t>
  </si>
  <si>
    <t xml:space="preserve">Integrirano varstvo rastlin
</t>
  </si>
  <si>
    <t>Geometric Structures and Applications in Graph Theeory</t>
  </si>
  <si>
    <t>Geometrične strukture in njihova uporaba v teoriji grafov</t>
  </si>
  <si>
    <t>Water Regime in Wetlands - A Driving Force of the Processes in the Rhizosphere</t>
  </si>
  <si>
    <t>Vodni režim v mokriščih - gonilna sila procesov v rizosferi</t>
  </si>
  <si>
    <t>Evaluation and Adapatition of Biological Methods for the Assessment of Water and Soil Toxicity and Genotoxicity</t>
  </si>
  <si>
    <t>Ovrednotenje in prilagoditev bioloških metod za ocenjevanje toksičnosti in genotoksičnosti vode in prsti</t>
  </si>
  <si>
    <t xml:space="preserve">
Mobility Trends: Comparison and Analysis of Hungary and Slovenia Considering the Costs of the Transport Systems</t>
  </si>
  <si>
    <t>Trendi mobilnosti: Primerjava in analiza stroškov transportnih sistemov Slovenije in Madžarske</t>
  </si>
  <si>
    <t>Cenozoic Evolution and Disintegration of Basins in the Sava Folds Region</t>
  </si>
  <si>
    <t>Nastanek, razvoj in dezintegracija kenozojskih bazenov današnjih Posavskih gub</t>
  </si>
  <si>
    <t>Modelling of the Behaviour of Complex Textile Structures</t>
  </si>
  <si>
    <t>High-Resolution X-Ray Spectroscopiy</t>
  </si>
  <si>
    <t>Visokoločljivostna rentgenska spektroskopija</t>
  </si>
  <si>
    <t>Auger Electron Spectroscopy Depth Profiling of Interfaces</t>
  </si>
  <si>
    <t>Profilna analiza faznih mej s spektroskopijo augerjevih elektronov</t>
  </si>
  <si>
    <t>Application of Speciation Analysis in Environment Protection and Food Industry</t>
  </si>
  <si>
    <t>Uporaba kemijske speciacije za analize vzorcev okolja in prehrane</t>
  </si>
  <si>
    <t>1X7</t>
  </si>
  <si>
    <t>3X7</t>
  </si>
  <si>
    <t>3X10</t>
  </si>
  <si>
    <t>2X12</t>
  </si>
  <si>
    <t>3X5</t>
  </si>
  <si>
    <t>2X5</t>
  </si>
  <si>
    <t>1X10
1X2M</t>
  </si>
  <si>
    <t>BI-HU/04-05</t>
  </si>
  <si>
    <t>dr. Gaber Hirka
Toxicological Research Centre
Veszprem</t>
  </si>
  <si>
    <t>dr. Gyorgy Kiss
University of Szeged
Bolyai Institute
Szeged</t>
  </si>
  <si>
    <t>dr. László Bartosiewicz
Institute of Archaeological Sciences of the Loránd Eötvös University
Budimpešta</t>
  </si>
  <si>
    <t>dr. Peter ŠEMRL</t>
  </si>
  <si>
    <t>dr. Lajos Molnar
University of Debrecen
Institute of Mathematics and Informatics
Debrecen</t>
  </si>
  <si>
    <t xml:space="preserve">
Preservers on Algebraic Structures of Linear Operators</t>
  </si>
  <si>
    <t>P001</t>
  </si>
  <si>
    <t>H340</t>
  </si>
  <si>
    <t>dr. József Péter
University of Miskolc
Faculty of Mechanical Engineering
Department of Machine Elements
Miskolc</t>
  </si>
  <si>
    <t>T130</t>
  </si>
  <si>
    <t>dr. Srečko GLODEŽ</t>
  </si>
  <si>
    <t>5X9</t>
  </si>
  <si>
    <t>B230</t>
  </si>
  <si>
    <t>dr. Lea MILEVOJ</t>
  </si>
  <si>
    <t>dr. Miklos Nadasy
University of Veszprem
Georgikon Faculty of Agriculture
Keszthely</t>
  </si>
  <si>
    <t>dr. János Márialigeti
Budapest University of Technology and Economics
Faculty of Transportation Engineering
Department of Vehicle Parts and Drives
Budimpešta</t>
  </si>
  <si>
    <t>dr. Maria Dinka
Inst. Of Ecol. And Botany of the Hunf. Danube Research Station of the Hung. Academy of Science
Vacratot</t>
  </si>
  <si>
    <t>B003</t>
  </si>
  <si>
    <t>dr. Martin LIPIČNIK</t>
  </si>
  <si>
    <t>dr. Csaba Orosz
Budapest University of Technology and Economics
Faculty of Civil Engineering
Department of Highway and Railway Engineering
Budapest</t>
  </si>
  <si>
    <t>T003</t>
  </si>
  <si>
    <t>dr. Tadej DOLENEC</t>
  </si>
  <si>
    <t>4x9</t>
  </si>
  <si>
    <t>6x6</t>
  </si>
  <si>
    <t>P005</t>
  </si>
  <si>
    <t>dr. László Holly
Institute of Agrobotany 
Tapioszele</t>
  </si>
  <si>
    <t>Zbiranje starih krajevnih sort in ekotipov kmetijskih rastlin in njihovih divjih sorodnikov v okviru slovensko - madžarskih odprav v regiji, kjer prebiva mešano prebivalstvo na obeh straneh skupne meje</t>
  </si>
  <si>
    <t>Organisation of Hungarian - Slovenian Genebank Collecting Missions in the Region of Mixed Nationalities Alongside the Common Border</t>
  </si>
  <si>
    <t>T490</t>
  </si>
  <si>
    <t>dr. Jelka GERŠAK</t>
  </si>
  <si>
    <t>Univerza v Mariboru
Fakulteta za strojništvo 
Odedelek za tekstilstvo
Smetanova 17
2000 Maribor</t>
  </si>
  <si>
    <t>dr. Marianna Halasz
Budapest University of Technology and Economic
Faculty of Mechanical Engineering 
Department of Polymer Engineering and Textile Technology
Budapest</t>
  </si>
  <si>
    <t>dr. Miklós Kázmér
Eötvös University
Department of Palaeotology
Budapest</t>
  </si>
  <si>
    <t>Modelirenje obnašanja kompleksnih tekstilnih struktur</t>
  </si>
  <si>
    <t>T470</t>
  </si>
  <si>
    <t>dr. Karoly Tökési
Institute of Nuclear Research of the Hungarian Academy of Sciences
Debrecen</t>
  </si>
  <si>
    <t>P002</t>
  </si>
  <si>
    <t>dr. Anton ZALAR</t>
  </si>
  <si>
    <t>dr. Miklos Menyhard
Research Institute for Technical Physics and Materials Science 
Budapest</t>
  </si>
  <si>
    <t>T001</t>
  </si>
  <si>
    <t>dr. Peter Fodor
Szent Istvan University
Facultiy of Food Sciences
Department of Applied Chemistry
Budapest</t>
  </si>
  <si>
    <t>P300</t>
  </si>
  <si>
    <t>ocena SI</t>
  </si>
  <si>
    <t>ocena HU</t>
  </si>
  <si>
    <t>A</t>
  </si>
  <si>
    <t>A/B</t>
  </si>
  <si>
    <t>B</t>
  </si>
  <si>
    <t>A-</t>
  </si>
  <si>
    <t>2-</t>
  </si>
  <si>
    <t>1-</t>
  </si>
  <si>
    <t>1+</t>
  </si>
  <si>
    <t>Univerza v Mariboru
Fakulteta za kmetijstvo
Vrbanska 30
2000 Matibor</t>
  </si>
  <si>
    <t>Dr. Istvan Kajati
Central Service for Plant Protection and Soil Conservation</t>
  </si>
  <si>
    <t>Research and Development of Integrated production (IFP) and Integrated Pest Management (IPM) of Apples in Compliance with EU Principles</t>
  </si>
  <si>
    <t>3X12</t>
  </si>
  <si>
    <t xml:space="preserve">Raziskave in razvoj integrirane pridelave jabolk ter kontrola pesticidov v skladu s smernicami EU </t>
  </si>
  <si>
    <t>2X7</t>
  </si>
  <si>
    <t>1X3M
2x12</t>
  </si>
  <si>
    <t>1X3M 
2x12</t>
  </si>
  <si>
    <t>2X7
1X1M</t>
  </si>
  <si>
    <t>dr. Stanislav TOJNKO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</si>
</sst>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sz val="8"/>
      <name val="Tahoma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21"/>
  <sheetViews>
    <sheetView workbookViewId="0" topLeftCell="A1">
      <selection activeCell="C12" sqref="C12"/>
    </sheetView>
  </sheetViews>
  <sheetFormatPr defaultColWidth="9.00390625" defaultRowHeight="12.75"/>
  <cols>
    <col min="2" max="2" width="21.25390625" style="0" customWidth="1"/>
    <col min="3" max="3" width="29.375" style="0" customWidth="1"/>
    <col min="4" max="4" width="23.875" style="0" customWidth="1"/>
  </cols>
  <sheetData>
    <row r="8" spans="2:3" ht="12.75">
      <c r="B8" s="35" t="s">
        <v>29</v>
      </c>
      <c r="C8" s="34"/>
    </row>
    <row r="9" spans="2:3" ht="12.75">
      <c r="B9" s="21" t="s">
        <v>20</v>
      </c>
      <c r="C9" s="20" t="s">
        <v>32</v>
      </c>
    </row>
    <row r="10" spans="2:3" ht="12.75">
      <c r="B10" s="21" t="s">
        <v>19</v>
      </c>
      <c r="C10" s="20"/>
    </row>
    <row r="11" spans="2:3" ht="12.75">
      <c r="B11" s="21" t="s">
        <v>16</v>
      </c>
      <c r="C11" s="20"/>
    </row>
    <row r="12" spans="2:3" ht="12.75">
      <c r="B12" s="21" t="s">
        <v>18</v>
      </c>
      <c r="C12" s="20" t="s">
        <v>86</v>
      </c>
    </row>
    <row r="13" spans="2:3" ht="12.75">
      <c r="B13" s="21" t="s">
        <v>17</v>
      </c>
      <c r="C13" s="20" t="s">
        <v>21</v>
      </c>
    </row>
    <row r="19" spans="2:3" ht="12.75">
      <c r="B19" s="33" t="s">
        <v>28</v>
      </c>
      <c r="C19" s="34"/>
    </row>
    <row r="20" ht="12.75">
      <c r="C20" s="36" t="s">
        <v>25</v>
      </c>
    </row>
    <row r="21" ht="12.75">
      <c r="C21" s="36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0"/>
  <sheetViews>
    <sheetView tabSelected="1" zoomScale="85" zoomScaleNormal="85" workbookViewId="0" topLeftCell="A1">
      <pane xSplit="5" ySplit="4" topLeftCell="J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7" sqref="G17"/>
    </sheetView>
  </sheetViews>
  <sheetFormatPr defaultColWidth="9.00390625" defaultRowHeight="12.75"/>
  <cols>
    <col min="1" max="1" width="3.625" style="0" customWidth="1"/>
    <col min="2" max="2" width="6.00390625" style="0" customWidth="1"/>
    <col min="3" max="3" width="5.875" style="0" customWidth="1"/>
    <col min="4" max="4" width="11.125" style="0" hidden="1" customWidth="1"/>
    <col min="5" max="5" width="33.125" style="0" customWidth="1"/>
    <col min="6" max="6" width="0" style="0" hidden="1" customWidth="1"/>
    <col min="7" max="7" width="32.75390625" style="0" customWidth="1"/>
    <col min="8" max="8" width="38.75390625" style="0" customWidth="1"/>
    <col min="9" max="10" width="32.00390625" style="0" customWidth="1"/>
    <col min="11" max="12" width="12.75390625" style="0" customWidth="1"/>
    <col min="13" max="14" width="12.75390625" style="1" customWidth="1"/>
    <col min="15" max="16" width="12.75390625" style="1" hidden="1" customWidth="1"/>
    <col min="17" max="17" width="15.125" style="1" hidden="1" customWidth="1"/>
    <col min="18" max="18" width="8.00390625" style="0" hidden="1" customWidth="1"/>
    <col min="19" max="19" width="7.625" style="0" hidden="1" customWidth="1"/>
    <col min="20" max="20" width="6.875" style="0" hidden="1" customWidth="1"/>
    <col min="21" max="21" width="7.25390625" style="0" hidden="1" customWidth="1"/>
    <col min="22" max="22" width="7.375" style="0" hidden="1" customWidth="1"/>
    <col min="23" max="23" width="8.25390625" style="0" hidden="1" customWidth="1"/>
    <col min="24" max="24" width="8.00390625" style="0" hidden="1" customWidth="1"/>
    <col min="25" max="25" width="19.25390625" style="0" hidden="1" customWidth="1"/>
    <col min="26" max="26" width="36.625" style="0" hidden="1" customWidth="1"/>
    <col min="27" max="27" width="14.875" style="0" hidden="1" customWidth="1"/>
    <col min="28" max="28" width="27.625" style="0" hidden="1" customWidth="1"/>
    <col min="29" max="29" width="33.625" style="0" hidden="1" customWidth="1"/>
    <col min="30" max="31" width="0" style="0" hidden="1" customWidth="1"/>
  </cols>
  <sheetData>
    <row r="1" ht="16.5" customHeight="1">
      <c r="E1" s="37" t="str">
        <f>'Naslovna stran'!C12</f>
        <v>BI-HU/04-05</v>
      </c>
    </row>
    <row r="2" ht="16.5" customHeight="1" thickBot="1"/>
    <row r="3" spans="4:31" s="2" customFormat="1" ht="19.5" customHeight="1" thickBot="1">
      <c r="D3" s="28"/>
      <c r="E3" s="31" t="s">
        <v>22</v>
      </c>
      <c r="F3" s="29"/>
      <c r="G3" s="30"/>
      <c r="H3" s="26" t="str">
        <f>'Naslovna stran'!$C$9</f>
        <v>HU</v>
      </c>
      <c r="I3" s="32" t="s">
        <v>22</v>
      </c>
      <c r="J3" s="26" t="str">
        <f>'Naslovna stran'!$C$9</f>
        <v>HU</v>
      </c>
      <c r="K3" s="22" t="str">
        <f>'Naslovna stran'!$C$20</f>
        <v>Visits in </v>
      </c>
      <c r="L3" s="23">
        <v>2004</v>
      </c>
      <c r="M3" s="22" t="str">
        <f>'Naslovna stran'!$C$20</f>
        <v>Visits in </v>
      </c>
      <c r="N3" s="23">
        <v>2005</v>
      </c>
      <c r="O3" s="22" t="str">
        <f>'Naslovna stran'!$C$20</f>
        <v>Visits in </v>
      </c>
      <c r="P3" s="23"/>
      <c r="Q3" s="3"/>
      <c r="AD3" s="2" t="s">
        <v>129</v>
      </c>
      <c r="AE3" s="2" t="s">
        <v>130</v>
      </c>
    </row>
    <row r="4" spans="2:29" s="19" customFormat="1" ht="48.75" customHeight="1">
      <c r="B4" s="13" t="s">
        <v>1</v>
      </c>
      <c r="C4" s="13" t="str">
        <f>CONCATENATE("Št. ",'Naslovna stran'!$C$9)</f>
        <v>Št. HU</v>
      </c>
      <c r="D4" s="14" t="s">
        <v>12</v>
      </c>
      <c r="E4" s="14" t="s">
        <v>13</v>
      </c>
      <c r="F4" s="15" t="s">
        <v>2</v>
      </c>
      <c r="G4" s="16" t="s">
        <v>14</v>
      </c>
      <c r="H4" s="17" t="s">
        <v>15</v>
      </c>
      <c r="I4" s="18" t="s">
        <v>3</v>
      </c>
      <c r="J4" s="17" t="s">
        <v>27</v>
      </c>
      <c r="K4" s="15" t="str">
        <f>CONCATENATE('Naslovna stran'!$C$21," ",'Naslovna stran'!$C$9)</f>
        <v>To HU</v>
      </c>
      <c r="L4" s="15" t="str">
        <f>CONCATENATE('Naslovna stran'!$C$21," SI")</f>
        <v>To SI</v>
      </c>
      <c r="M4" s="15" t="str">
        <f>CONCATENATE('Naslovna stran'!$C$21," ",'Naslovna stran'!$C$9)</f>
        <v>To HU</v>
      </c>
      <c r="N4" s="15" t="str">
        <f>CONCATENATE('Naslovna stran'!$C$21," SI")</f>
        <v>To SI</v>
      </c>
      <c r="O4" s="15" t="str">
        <f>CONCATENATE('Naslovna stran'!$C$21," ",'Naslovna stran'!$C$9)</f>
        <v>To HU</v>
      </c>
      <c r="P4" s="15" t="str">
        <f>CONCATENATE('Naslovna stran'!$C$21," SI")</f>
        <v>To SI</v>
      </c>
      <c r="Q4" s="12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23</v>
      </c>
      <c r="X4" s="12" t="s">
        <v>24</v>
      </c>
      <c r="Y4" s="12" t="s">
        <v>10</v>
      </c>
      <c r="Z4" s="12" t="s">
        <v>11</v>
      </c>
      <c r="AA4" s="13" t="s">
        <v>0</v>
      </c>
      <c r="AB4" s="13" t="s">
        <v>30</v>
      </c>
      <c r="AC4" s="13" t="s">
        <v>31</v>
      </c>
    </row>
    <row r="5" spans="2:31" s="4" customFormat="1" ht="70.5" customHeight="1">
      <c r="B5" s="5">
        <v>1</v>
      </c>
      <c r="C5" s="6">
        <v>10</v>
      </c>
      <c r="D5" s="6">
        <v>101</v>
      </c>
      <c r="E5" s="8" t="s">
        <v>36</v>
      </c>
      <c r="F5" s="41">
        <v>5953</v>
      </c>
      <c r="G5" s="7" t="s">
        <v>90</v>
      </c>
      <c r="H5" s="42" t="s">
        <v>91</v>
      </c>
      <c r="I5" s="8" t="s">
        <v>53</v>
      </c>
      <c r="J5" s="40" t="s">
        <v>92</v>
      </c>
      <c r="K5" s="9" t="s">
        <v>79</v>
      </c>
      <c r="L5" s="9" t="s">
        <v>79</v>
      </c>
      <c r="M5" s="9" t="s">
        <v>79</v>
      </c>
      <c r="N5" s="9" t="s">
        <v>79</v>
      </c>
      <c r="O5" s="10"/>
      <c r="P5" s="11"/>
      <c r="Q5" s="27"/>
      <c r="R5" s="24" t="str">
        <f>'Naslovna stran'!$C$9</f>
        <v>HU</v>
      </c>
      <c r="S5" s="24">
        <f>'Naslovna stran'!$C$10</f>
        <v>0</v>
      </c>
      <c r="T5" s="38">
        <v>1</v>
      </c>
      <c r="U5" s="38">
        <v>1</v>
      </c>
      <c r="V5" s="38">
        <v>12</v>
      </c>
      <c r="W5" s="38">
        <v>11</v>
      </c>
      <c r="X5" s="38" t="s">
        <v>93</v>
      </c>
      <c r="Y5" s="24" t="str">
        <f>'Naslovna stran'!$C$13</f>
        <v>3311-03-838000</v>
      </c>
      <c r="Z5" s="25" t="s">
        <v>34</v>
      </c>
      <c r="AA5" s="24" t="str">
        <f>CONCATENATE('Naslovna stran'!$C$12,"-",TEXT(B5,"000"))</f>
        <v>BI-HU/04-05-001</v>
      </c>
      <c r="AB5" s="9"/>
      <c r="AC5" s="39"/>
      <c r="AD5" s="4" t="s">
        <v>131</v>
      </c>
      <c r="AE5" s="4">
        <v>1</v>
      </c>
    </row>
    <row r="6" spans="2:31" s="4" customFormat="1" ht="67.5" customHeight="1">
      <c r="B6" s="5">
        <v>2</v>
      </c>
      <c r="C6" s="6">
        <v>5</v>
      </c>
      <c r="D6" s="6">
        <v>613</v>
      </c>
      <c r="E6" s="8" t="s">
        <v>38</v>
      </c>
      <c r="F6" s="41">
        <v>3750</v>
      </c>
      <c r="G6" s="7" t="s">
        <v>37</v>
      </c>
      <c r="H6" s="8" t="s">
        <v>89</v>
      </c>
      <c r="I6" s="8" t="s">
        <v>55</v>
      </c>
      <c r="J6" s="6" t="s">
        <v>54</v>
      </c>
      <c r="K6" s="9" t="s">
        <v>82</v>
      </c>
      <c r="L6" s="9" t="s">
        <v>82</v>
      </c>
      <c r="M6" s="9" t="s">
        <v>82</v>
      </c>
      <c r="N6" s="9" t="s">
        <v>82</v>
      </c>
      <c r="O6" s="10"/>
      <c r="P6" s="11"/>
      <c r="Q6" s="27"/>
      <c r="R6" s="24" t="str">
        <f>'Naslovna stran'!$C$9</f>
        <v>HU</v>
      </c>
      <c r="S6" s="24">
        <f>'Naslovna stran'!$C$10</f>
        <v>0</v>
      </c>
      <c r="T6" s="38">
        <v>7</v>
      </c>
      <c r="U6" s="38">
        <v>1</v>
      </c>
      <c r="V6" s="38">
        <v>11</v>
      </c>
      <c r="W6" s="38">
        <v>63</v>
      </c>
      <c r="X6" s="38" t="s">
        <v>94</v>
      </c>
      <c r="Y6" s="24" t="str">
        <f>'Naslovna stran'!$C$13</f>
        <v>3311-03-838000</v>
      </c>
      <c r="Z6" s="25" t="s">
        <v>35</v>
      </c>
      <c r="AA6" s="24" t="str">
        <f>CONCATENATE('Naslovna stran'!$C$12,"-",TEXT(B6,"000"))</f>
        <v>BI-HU/04-05-002</v>
      </c>
      <c r="AB6" s="9"/>
      <c r="AC6" s="9"/>
      <c r="AD6" s="4" t="s">
        <v>132</v>
      </c>
      <c r="AE6" s="4">
        <v>1</v>
      </c>
    </row>
    <row r="7" spans="2:31" ht="80.25" customHeight="1">
      <c r="B7" s="5">
        <v>3</v>
      </c>
      <c r="C7" s="6">
        <v>12</v>
      </c>
      <c r="D7" s="6">
        <v>795</v>
      </c>
      <c r="E7" s="8" t="s">
        <v>40</v>
      </c>
      <c r="F7" s="41">
        <v>1375</v>
      </c>
      <c r="G7" s="7" t="s">
        <v>39</v>
      </c>
      <c r="H7" s="8" t="s">
        <v>95</v>
      </c>
      <c r="I7" s="8" t="s">
        <v>57</v>
      </c>
      <c r="J7" s="6" t="s">
        <v>56</v>
      </c>
      <c r="K7" s="9" t="s">
        <v>143</v>
      </c>
      <c r="L7" s="9" t="s">
        <v>143</v>
      </c>
      <c r="M7" s="9" t="s">
        <v>143</v>
      </c>
      <c r="N7" s="9" t="s">
        <v>143</v>
      </c>
      <c r="O7" s="10"/>
      <c r="P7" s="11"/>
      <c r="Q7" s="27"/>
      <c r="R7" s="24" t="str">
        <f>'Naslovna stran'!$C$9</f>
        <v>HU</v>
      </c>
      <c r="S7" s="24">
        <f>'Naslovna stran'!$C$10</f>
        <v>0</v>
      </c>
      <c r="T7" s="38">
        <v>2</v>
      </c>
      <c r="U7" s="38">
        <v>2</v>
      </c>
      <c r="V7" s="38">
        <v>2</v>
      </c>
      <c r="W7" s="38">
        <v>20</v>
      </c>
      <c r="X7" s="38" t="s">
        <v>96</v>
      </c>
      <c r="Y7" s="24" t="str">
        <f>'Naslovna stran'!$C$13</f>
        <v>3311-03-838000</v>
      </c>
      <c r="Z7" s="25" t="s">
        <v>35</v>
      </c>
      <c r="AA7" s="24" t="str">
        <f>CONCATENATE('Naslovna stran'!$C$12,"-",TEXT(B7,"000"))</f>
        <v>BI-HU/04-05-003</v>
      </c>
      <c r="AB7" s="9"/>
      <c r="AC7" s="9"/>
      <c r="AD7" s="43" t="s">
        <v>133</v>
      </c>
      <c r="AE7" t="s">
        <v>135</v>
      </c>
    </row>
    <row r="8" spans="2:31" ht="93.75" customHeight="1">
      <c r="B8" s="5">
        <v>4</v>
      </c>
      <c r="C8" s="6">
        <v>3</v>
      </c>
      <c r="D8" s="6">
        <v>795</v>
      </c>
      <c r="E8" s="8" t="s">
        <v>40</v>
      </c>
      <c r="F8" s="41">
        <v>13068</v>
      </c>
      <c r="G8" s="7" t="s">
        <v>97</v>
      </c>
      <c r="H8" s="8" t="s">
        <v>102</v>
      </c>
      <c r="I8" s="8" t="s">
        <v>59</v>
      </c>
      <c r="J8" s="6" t="s">
        <v>58</v>
      </c>
      <c r="K8" s="9" t="s">
        <v>80</v>
      </c>
      <c r="L8" s="9" t="s">
        <v>80</v>
      </c>
      <c r="M8" s="9" t="s">
        <v>80</v>
      </c>
      <c r="N8" s="9" t="s">
        <v>80</v>
      </c>
      <c r="O8" s="10"/>
      <c r="P8" s="11"/>
      <c r="Q8" s="27"/>
      <c r="R8" s="24" t="str">
        <f>'Naslovna stran'!$C$9</f>
        <v>HU</v>
      </c>
      <c r="S8" s="24">
        <f>'Naslovna stran'!$C$10</f>
        <v>0</v>
      </c>
      <c r="T8" s="38">
        <v>2</v>
      </c>
      <c r="U8" s="38">
        <v>1</v>
      </c>
      <c r="V8" s="38">
        <v>2</v>
      </c>
      <c r="W8" s="38">
        <v>20</v>
      </c>
      <c r="X8" s="38" t="s">
        <v>96</v>
      </c>
      <c r="Y8" s="24" t="str">
        <f>'Naslovna stran'!$C$13</f>
        <v>3311-03-838000</v>
      </c>
      <c r="Z8" s="25" t="s">
        <v>35</v>
      </c>
      <c r="AA8" s="24" t="str">
        <f>CONCATENATE('Naslovna stran'!$C$12,"-",TEXT(B8,"000"))</f>
        <v>BI-HU/04-05-004</v>
      </c>
      <c r="AB8" s="9"/>
      <c r="AC8" s="9"/>
      <c r="AD8" s="43" t="s">
        <v>131</v>
      </c>
      <c r="AE8" t="s">
        <v>136</v>
      </c>
    </row>
    <row r="9" spans="2:31" ht="51">
      <c r="B9" s="5">
        <v>5</v>
      </c>
      <c r="C9" s="6">
        <v>11</v>
      </c>
      <c r="D9" s="6">
        <v>481</v>
      </c>
      <c r="E9" s="8" t="s">
        <v>41</v>
      </c>
      <c r="F9" s="41">
        <v>951</v>
      </c>
      <c r="G9" s="7" t="s">
        <v>100</v>
      </c>
      <c r="H9" s="8" t="s">
        <v>101</v>
      </c>
      <c r="I9" s="8" t="s">
        <v>61</v>
      </c>
      <c r="J9" s="6" t="s">
        <v>60</v>
      </c>
      <c r="K9" s="9" t="s">
        <v>98</v>
      </c>
      <c r="L9" s="9" t="s">
        <v>98</v>
      </c>
      <c r="M9" s="9" t="s">
        <v>98</v>
      </c>
      <c r="N9" s="9" t="s">
        <v>98</v>
      </c>
      <c r="O9" s="10"/>
      <c r="P9" s="11"/>
      <c r="Q9" s="27"/>
      <c r="R9" s="24" t="str">
        <f>'Naslovna stran'!$C$9</f>
        <v>HU</v>
      </c>
      <c r="S9" s="24">
        <f>'Naslovna stran'!$C$10</f>
        <v>0</v>
      </c>
      <c r="T9" s="38">
        <v>4</v>
      </c>
      <c r="U9" s="38">
        <v>2</v>
      </c>
      <c r="V9" s="38">
        <v>1</v>
      </c>
      <c r="W9" s="38">
        <v>40</v>
      </c>
      <c r="X9" s="38" t="s">
        <v>99</v>
      </c>
      <c r="Y9" s="24" t="str">
        <f>'Naslovna stran'!$C$13</f>
        <v>3311-03-838000</v>
      </c>
      <c r="Z9" s="25" t="s">
        <v>35</v>
      </c>
      <c r="AA9" s="24" t="str">
        <f>CONCATENATE('Naslovna stran'!$C$12,"-",TEXT(B9,"000"))</f>
        <v>BI-HU/04-05-005</v>
      </c>
      <c r="AB9" s="9"/>
      <c r="AC9" s="9"/>
      <c r="AD9" s="43" t="s">
        <v>132</v>
      </c>
      <c r="AE9">
        <v>1</v>
      </c>
    </row>
    <row r="10" spans="2:31" ht="51">
      <c r="B10" s="5">
        <v>6</v>
      </c>
      <c r="C10" s="6">
        <v>1</v>
      </c>
      <c r="D10" s="6">
        <v>101</v>
      </c>
      <c r="E10" s="8" t="s">
        <v>36</v>
      </c>
      <c r="F10" s="41">
        <v>2507</v>
      </c>
      <c r="G10" s="7" t="s">
        <v>42</v>
      </c>
      <c r="H10" s="8" t="s">
        <v>88</v>
      </c>
      <c r="I10" s="8" t="s">
        <v>63</v>
      </c>
      <c r="J10" s="6" t="s">
        <v>62</v>
      </c>
      <c r="K10" s="9" t="s">
        <v>81</v>
      </c>
      <c r="L10" s="9" t="s">
        <v>81</v>
      </c>
      <c r="M10" s="9" t="s">
        <v>81</v>
      </c>
      <c r="N10" s="9" t="s">
        <v>81</v>
      </c>
      <c r="O10" s="10"/>
      <c r="P10" s="11"/>
      <c r="Q10" s="27"/>
      <c r="R10" s="24" t="str">
        <f>'Naslovna stran'!$C$9</f>
        <v>HU</v>
      </c>
      <c r="S10" s="24">
        <f>'Naslovna stran'!$C$10</f>
        <v>0</v>
      </c>
      <c r="T10" s="38">
        <v>1</v>
      </c>
      <c r="U10" s="38">
        <v>1</v>
      </c>
      <c r="V10" s="38">
        <v>12</v>
      </c>
      <c r="W10" s="38">
        <v>11</v>
      </c>
      <c r="X10" s="38" t="s">
        <v>93</v>
      </c>
      <c r="Y10" s="24" t="str">
        <f>'Naslovna stran'!$C$13</f>
        <v>3311-03-838000</v>
      </c>
      <c r="Z10" s="25" t="s">
        <v>35</v>
      </c>
      <c r="AA10" s="24" t="str">
        <f>CONCATENATE('Naslovna stran'!$C$12,"-",TEXT(B10,"000"))</f>
        <v>BI-HU/04-05-006</v>
      </c>
      <c r="AB10" s="9"/>
      <c r="AC10" s="9"/>
      <c r="AD10" s="43" t="s">
        <v>131</v>
      </c>
      <c r="AE10">
        <v>1</v>
      </c>
    </row>
    <row r="11" spans="2:31" ht="63.75">
      <c r="B11" s="5">
        <v>7</v>
      </c>
      <c r="C11" s="6">
        <v>16</v>
      </c>
      <c r="D11" s="6">
        <v>105</v>
      </c>
      <c r="E11" s="8" t="s">
        <v>44</v>
      </c>
      <c r="F11" s="41">
        <v>5222</v>
      </c>
      <c r="G11" s="7" t="s">
        <v>43</v>
      </c>
      <c r="H11" s="8" t="s">
        <v>103</v>
      </c>
      <c r="I11" s="8" t="s">
        <v>65</v>
      </c>
      <c r="J11" s="6" t="s">
        <v>64</v>
      </c>
      <c r="K11" s="9" t="s">
        <v>82</v>
      </c>
      <c r="L11" s="9" t="s">
        <v>82</v>
      </c>
      <c r="M11" s="9" t="s">
        <v>82</v>
      </c>
      <c r="N11" s="9" t="s">
        <v>82</v>
      </c>
      <c r="O11" s="10"/>
      <c r="P11" s="11"/>
      <c r="Q11" s="27"/>
      <c r="R11" s="24" t="str">
        <f>'Naslovna stran'!$C$9</f>
        <v>HU</v>
      </c>
      <c r="S11" s="24">
        <f>'Naslovna stran'!$C$10</f>
        <v>0</v>
      </c>
      <c r="T11" s="38">
        <v>1</v>
      </c>
      <c r="U11" s="38">
        <v>1</v>
      </c>
      <c r="V11" s="38">
        <v>11</v>
      </c>
      <c r="W11" s="38">
        <v>10</v>
      </c>
      <c r="X11" s="38" t="s">
        <v>104</v>
      </c>
      <c r="Y11" s="24" t="str">
        <f>'Naslovna stran'!$C$13</f>
        <v>3311-03-838000</v>
      </c>
      <c r="Z11" s="25" t="s">
        <v>35</v>
      </c>
      <c r="AA11" s="24" t="str">
        <f>CONCATENATE('Naslovna stran'!$C$12,"-",TEXT(B11,"000"))</f>
        <v>BI-HU/04-05-007</v>
      </c>
      <c r="AB11" s="9"/>
      <c r="AC11" s="9"/>
      <c r="AD11" s="43" t="s">
        <v>131</v>
      </c>
      <c r="AE11">
        <v>1</v>
      </c>
    </row>
    <row r="12" spans="2:31" ht="63.75">
      <c r="B12" s="5">
        <v>8</v>
      </c>
      <c r="C12" s="6">
        <v>2</v>
      </c>
      <c r="D12" s="6">
        <v>481</v>
      </c>
      <c r="E12" s="8" t="s">
        <v>46</v>
      </c>
      <c r="F12" s="41">
        <v>8404</v>
      </c>
      <c r="G12" s="7" t="s">
        <v>45</v>
      </c>
      <c r="H12" s="8" t="s">
        <v>87</v>
      </c>
      <c r="I12" s="8" t="s">
        <v>67</v>
      </c>
      <c r="J12" s="6" t="s">
        <v>66</v>
      </c>
      <c r="K12" s="8" t="s">
        <v>144</v>
      </c>
      <c r="L12" s="8" t="s">
        <v>144</v>
      </c>
      <c r="M12" s="8" t="s">
        <v>144</v>
      </c>
      <c r="N12" s="8" t="s">
        <v>145</v>
      </c>
      <c r="O12" s="10"/>
      <c r="P12" s="11"/>
      <c r="Q12" s="27"/>
      <c r="R12" s="24" t="str">
        <f>'Naslovna stran'!$C$9</f>
        <v>HU</v>
      </c>
      <c r="S12" s="24">
        <f>'Naslovna stran'!$C$10</f>
        <v>0</v>
      </c>
      <c r="T12" s="38">
        <v>1</v>
      </c>
      <c r="U12" s="38">
        <v>1</v>
      </c>
      <c r="V12" s="38">
        <v>7</v>
      </c>
      <c r="W12" s="38">
        <v>14</v>
      </c>
      <c r="X12" s="38" t="s">
        <v>104</v>
      </c>
      <c r="Y12" s="24" t="str">
        <f>'Naslovna stran'!$C$13</f>
        <v>3311-03-838000</v>
      </c>
      <c r="Z12" s="25" t="s">
        <v>35</v>
      </c>
      <c r="AA12" s="24" t="str">
        <f>CONCATENATE('Naslovna stran'!$C$12,"-",TEXT(B12,"000"))</f>
        <v>BI-HU/04-05-008</v>
      </c>
      <c r="AB12" s="9"/>
      <c r="AC12" s="9"/>
      <c r="AD12" s="43" t="s">
        <v>134</v>
      </c>
      <c r="AE12">
        <v>1</v>
      </c>
    </row>
    <row r="13" spans="2:31" ht="89.25">
      <c r="B13" s="5">
        <v>9</v>
      </c>
      <c r="C13" s="6">
        <v>9</v>
      </c>
      <c r="D13" s="6">
        <v>797</v>
      </c>
      <c r="E13" s="8" t="s">
        <v>47</v>
      </c>
      <c r="F13" s="41">
        <v>6969</v>
      </c>
      <c r="G13" s="7" t="s">
        <v>105</v>
      </c>
      <c r="H13" s="8" t="s">
        <v>106</v>
      </c>
      <c r="I13" s="8" t="s">
        <v>69</v>
      </c>
      <c r="J13" s="6" t="s">
        <v>68</v>
      </c>
      <c r="K13" s="9" t="s">
        <v>80</v>
      </c>
      <c r="L13" s="9" t="s">
        <v>80</v>
      </c>
      <c r="M13" s="9" t="s">
        <v>80</v>
      </c>
      <c r="N13" s="9" t="s">
        <v>80</v>
      </c>
      <c r="O13" s="10"/>
      <c r="P13" s="11"/>
      <c r="Q13" s="27"/>
      <c r="R13" s="24" t="str">
        <f>'Naslovna stran'!$C$9</f>
        <v>HU</v>
      </c>
      <c r="S13" s="24">
        <f>'Naslovna stran'!$C$10</f>
        <v>0</v>
      </c>
      <c r="T13" s="38">
        <v>2</v>
      </c>
      <c r="U13" s="38">
        <v>2</v>
      </c>
      <c r="V13" s="38">
        <v>4</v>
      </c>
      <c r="W13" s="38">
        <v>23</v>
      </c>
      <c r="X13" s="38" t="s">
        <v>107</v>
      </c>
      <c r="Y13" s="24" t="str">
        <f>'Naslovna stran'!$C$13</f>
        <v>3311-03-838000</v>
      </c>
      <c r="Z13" s="25" t="s">
        <v>35</v>
      </c>
      <c r="AA13" s="24" t="str">
        <f>CONCATENATE('Naslovna stran'!$C$12,"-",TEXT(B13,"000"))</f>
        <v>BI-HU/04-05-009</v>
      </c>
      <c r="AB13" s="9"/>
      <c r="AC13" s="9"/>
      <c r="AD13" s="43" t="s">
        <v>133</v>
      </c>
      <c r="AE13">
        <v>1</v>
      </c>
    </row>
    <row r="14" spans="2:31" ht="51">
      <c r="B14" s="5">
        <v>10</v>
      </c>
      <c r="C14" s="6">
        <v>17</v>
      </c>
      <c r="D14" s="6">
        <v>1555</v>
      </c>
      <c r="E14" s="8" t="s">
        <v>33</v>
      </c>
      <c r="F14" s="41">
        <v>6245</v>
      </c>
      <c r="G14" s="7" t="s">
        <v>108</v>
      </c>
      <c r="H14" s="8" t="s">
        <v>119</v>
      </c>
      <c r="I14" s="8" t="s">
        <v>71</v>
      </c>
      <c r="J14" s="6" t="s">
        <v>70</v>
      </c>
      <c r="K14" s="9" t="s">
        <v>109</v>
      </c>
      <c r="L14" s="9" t="s">
        <v>110</v>
      </c>
      <c r="M14" s="9" t="s">
        <v>109</v>
      </c>
      <c r="N14" s="9" t="s">
        <v>110</v>
      </c>
      <c r="O14" s="10"/>
      <c r="P14" s="11"/>
      <c r="Q14" s="27"/>
      <c r="R14" s="24" t="str">
        <f>'Naslovna stran'!$C$9</f>
        <v>HU</v>
      </c>
      <c r="S14" s="24">
        <f>'Naslovna stran'!$C$10</f>
        <v>0</v>
      </c>
      <c r="T14" s="38">
        <v>1</v>
      </c>
      <c r="U14" s="38">
        <v>1</v>
      </c>
      <c r="V14" s="38">
        <v>10</v>
      </c>
      <c r="W14" s="38">
        <v>10</v>
      </c>
      <c r="X14" s="38" t="s">
        <v>111</v>
      </c>
      <c r="Y14" s="24" t="str">
        <f>'Naslovna stran'!$C$13</f>
        <v>3311-03-838000</v>
      </c>
      <c r="Z14" s="25" t="s">
        <v>35</v>
      </c>
      <c r="AA14" s="24" t="str">
        <f>CONCATENATE('Naslovna stran'!$C$12,"-",TEXT(B14,"000"))</f>
        <v>BI-HU/04-05-010</v>
      </c>
      <c r="AB14" s="9"/>
      <c r="AC14" s="9"/>
      <c r="AD14" s="43" t="s">
        <v>131</v>
      </c>
      <c r="AE14">
        <v>1</v>
      </c>
    </row>
    <row r="15" spans="2:31" ht="76.5">
      <c r="B15" s="5">
        <v>11</v>
      </c>
      <c r="C15" s="6">
        <v>4</v>
      </c>
      <c r="D15" s="6">
        <v>104</v>
      </c>
      <c r="E15" s="8" t="s">
        <v>49</v>
      </c>
      <c r="F15" s="41">
        <v>5667</v>
      </c>
      <c r="G15" s="7" t="s">
        <v>48</v>
      </c>
      <c r="H15" s="8" t="s">
        <v>112</v>
      </c>
      <c r="I15" s="8" t="s">
        <v>113</v>
      </c>
      <c r="J15" s="6" t="s">
        <v>114</v>
      </c>
      <c r="K15" s="9" t="s">
        <v>84</v>
      </c>
      <c r="L15" s="9" t="s">
        <v>83</v>
      </c>
      <c r="M15" s="9" t="s">
        <v>84</v>
      </c>
      <c r="N15" s="9" t="s">
        <v>83</v>
      </c>
      <c r="O15" s="10"/>
      <c r="P15" s="11"/>
      <c r="Q15" s="27"/>
      <c r="R15" s="24" t="str">
        <f>'Naslovna stran'!$C$9</f>
        <v>HU</v>
      </c>
      <c r="S15" s="24">
        <f>'Naslovna stran'!$C$10</f>
        <v>0</v>
      </c>
      <c r="T15" s="38">
        <v>4</v>
      </c>
      <c r="U15" s="38">
        <v>2</v>
      </c>
      <c r="V15" s="38">
        <v>1</v>
      </c>
      <c r="W15" s="38">
        <v>41</v>
      </c>
      <c r="X15" s="38" t="s">
        <v>115</v>
      </c>
      <c r="Y15" s="24" t="str">
        <f>'Naslovna stran'!$C$13</f>
        <v>3311-03-838000</v>
      </c>
      <c r="Z15" s="25" t="s">
        <v>35</v>
      </c>
      <c r="AA15" s="24" t="str">
        <f>CONCATENATE('Naslovna stran'!$C$12,"-",TEXT(B15,"000"))</f>
        <v>BI-HU/04-05-011</v>
      </c>
      <c r="AB15" s="9"/>
      <c r="AC15" s="9"/>
      <c r="AD15" s="43" t="s">
        <v>134</v>
      </c>
      <c r="AE15" t="s">
        <v>137</v>
      </c>
    </row>
    <row r="16" spans="2:31" ht="89.25">
      <c r="B16" s="5">
        <v>12</v>
      </c>
      <c r="C16" s="6">
        <v>7</v>
      </c>
      <c r="D16" s="6">
        <v>795</v>
      </c>
      <c r="E16" s="8" t="s">
        <v>117</v>
      </c>
      <c r="F16" s="41">
        <v>4628</v>
      </c>
      <c r="G16" s="7" t="s">
        <v>116</v>
      </c>
      <c r="H16" s="8" t="s">
        <v>118</v>
      </c>
      <c r="I16" s="8" t="s">
        <v>120</v>
      </c>
      <c r="J16" s="6" t="s">
        <v>72</v>
      </c>
      <c r="K16" s="8" t="s">
        <v>146</v>
      </c>
      <c r="L16" s="8" t="s">
        <v>146</v>
      </c>
      <c r="M16" s="8" t="s">
        <v>146</v>
      </c>
      <c r="N16" s="8" t="s">
        <v>146</v>
      </c>
      <c r="O16" s="10"/>
      <c r="P16" s="11"/>
      <c r="Q16" s="27"/>
      <c r="R16" s="24" t="str">
        <f>'Naslovna stran'!$C$9</f>
        <v>HU</v>
      </c>
      <c r="S16" s="24">
        <f>'Naslovna stran'!$C$10</f>
        <v>0</v>
      </c>
      <c r="T16" s="38">
        <v>2</v>
      </c>
      <c r="U16" s="38">
        <v>2</v>
      </c>
      <c r="V16" s="38">
        <v>2</v>
      </c>
      <c r="W16" s="38">
        <v>23</v>
      </c>
      <c r="X16" s="38" t="s">
        <v>121</v>
      </c>
      <c r="Y16" s="24" t="str">
        <f>'Naslovna stran'!$C$13</f>
        <v>3311-03-838000</v>
      </c>
      <c r="Z16" s="25" t="s">
        <v>35</v>
      </c>
      <c r="AA16" s="24" t="str">
        <f>CONCATENATE('Naslovna stran'!$C$12,"-",TEXT(B16,"000"))</f>
        <v>BI-HU/04-05-012</v>
      </c>
      <c r="AB16" s="9"/>
      <c r="AC16" s="9"/>
      <c r="AD16" s="43" t="s">
        <v>131</v>
      </c>
      <c r="AE16" t="s">
        <v>135</v>
      </c>
    </row>
    <row r="17" spans="2:31" ht="51">
      <c r="B17" s="5">
        <v>13</v>
      </c>
      <c r="C17" s="6">
        <v>15</v>
      </c>
      <c r="D17" s="6">
        <v>106</v>
      </c>
      <c r="E17" s="8" t="s">
        <v>51</v>
      </c>
      <c r="F17" s="41">
        <v>15648</v>
      </c>
      <c r="G17" s="7" t="s">
        <v>50</v>
      </c>
      <c r="H17" s="8" t="s">
        <v>122</v>
      </c>
      <c r="I17" s="8" t="s">
        <v>74</v>
      </c>
      <c r="J17" s="6" t="s">
        <v>73</v>
      </c>
      <c r="K17" s="9" t="s">
        <v>79</v>
      </c>
      <c r="L17" s="9" t="s">
        <v>79</v>
      </c>
      <c r="M17" s="9" t="s">
        <v>79</v>
      </c>
      <c r="N17" s="9" t="s">
        <v>79</v>
      </c>
      <c r="O17" s="10"/>
      <c r="P17" s="11"/>
      <c r="Q17" s="27"/>
      <c r="R17" s="24" t="str">
        <f>'Naslovna stran'!$C$9</f>
        <v>HU</v>
      </c>
      <c r="S17" s="24">
        <f>'Naslovna stran'!$C$10</f>
        <v>0</v>
      </c>
      <c r="T17" s="38">
        <v>1</v>
      </c>
      <c r="U17" s="38">
        <v>1</v>
      </c>
      <c r="V17" s="38">
        <v>11</v>
      </c>
      <c r="W17" s="38">
        <v>12</v>
      </c>
      <c r="X17" s="38" t="s">
        <v>123</v>
      </c>
      <c r="Y17" s="24" t="str">
        <f>'Naslovna stran'!$C$13</f>
        <v>3311-03-838000</v>
      </c>
      <c r="Z17" s="25" t="s">
        <v>35</v>
      </c>
      <c r="AA17" s="24" t="str">
        <f>CONCATENATE('Naslovna stran'!$C$12,"-",TEXT(B17,"000"))</f>
        <v>BI-HU/04-05-013</v>
      </c>
      <c r="AB17" s="9"/>
      <c r="AC17" s="9"/>
      <c r="AD17" s="43" t="s">
        <v>134</v>
      </c>
      <c r="AE17">
        <v>1</v>
      </c>
    </row>
    <row r="18" spans="2:31" ht="51">
      <c r="B18" s="5">
        <v>14</v>
      </c>
      <c r="C18" s="6">
        <v>14</v>
      </c>
      <c r="D18" s="6">
        <v>106</v>
      </c>
      <c r="E18" s="8" t="s">
        <v>51</v>
      </c>
      <c r="F18" s="41">
        <v>1741</v>
      </c>
      <c r="G18" s="7" t="s">
        <v>124</v>
      </c>
      <c r="H18" s="8" t="s">
        <v>125</v>
      </c>
      <c r="I18" s="8" t="s">
        <v>76</v>
      </c>
      <c r="J18" s="6" t="s">
        <v>75</v>
      </c>
      <c r="K18" s="9" t="s">
        <v>82</v>
      </c>
      <c r="L18" s="9" t="s">
        <v>82</v>
      </c>
      <c r="M18" s="9" t="s">
        <v>82</v>
      </c>
      <c r="N18" s="9" t="s">
        <v>82</v>
      </c>
      <c r="O18" s="10"/>
      <c r="P18" s="11"/>
      <c r="Q18" s="27"/>
      <c r="R18" s="24" t="str">
        <f>'Naslovna stran'!$C$9</f>
        <v>HU</v>
      </c>
      <c r="S18" s="24">
        <f>'Naslovna stran'!$C$10</f>
        <v>0</v>
      </c>
      <c r="T18" s="38">
        <v>2</v>
      </c>
      <c r="U18" s="38">
        <v>1</v>
      </c>
      <c r="V18" s="38">
        <v>11</v>
      </c>
      <c r="W18" s="38">
        <v>20</v>
      </c>
      <c r="X18" s="38" t="s">
        <v>126</v>
      </c>
      <c r="Y18" s="24" t="str">
        <f>'Naslovna stran'!$C$13</f>
        <v>3311-03-838000</v>
      </c>
      <c r="Z18" s="25" t="s">
        <v>35</v>
      </c>
      <c r="AA18" s="24" t="str">
        <f>CONCATENATE('Naslovna stran'!$C$12,"-",TEXT(B18,"000"))</f>
        <v>BI-HU/04-05-014</v>
      </c>
      <c r="AB18" s="9"/>
      <c r="AC18" s="9"/>
      <c r="AD18" s="43" t="s">
        <v>131</v>
      </c>
      <c r="AE18" t="s">
        <v>135</v>
      </c>
    </row>
    <row r="19" spans="2:31" ht="63.75">
      <c r="B19" s="5">
        <v>15</v>
      </c>
      <c r="C19" s="6">
        <v>8</v>
      </c>
      <c r="D19" s="6">
        <v>106</v>
      </c>
      <c r="E19" s="8" t="s">
        <v>51</v>
      </c>
      <c r="F19" s="41">
        <v>1411</v>
      </c>
      <c r="G19" s="7" t="s">
        <v>52</v>
      </c>
      <c r="H19" s="8" t="s">
        <v>127</v>
      </c>
      <c r="I19" s="8" t="s">
        <v>78</v>
      </c>
      <c r="J19" s="6" t="s">
        <v>77</v>
      </c>
      <c r="K19" s="8" t="s">
        <v>85</v>
      </c>
      <c r="L19" s="8" t="s">
        <v>85</v>
      </c>
      <c r="M19" s="8" t="s">
        <v>85</v>
      </c>
      <c r="N19" s="8" t="s">
        <v>85</v>
      </c>
      <c r="O19" s="10"/>
      <c r="P19" s="11"/>
      <c r="Q19" s="27"/>
      <c r="R19" s="24" t="str">
        <f>'Naslovna stran'!$C$9</f>
        <v>HU</v>
      </c>
      <c r="S19" s="24">
        <f>'Naslovna stran'!$C$10</f>
        <v>0</v>
      </c>
      <c r="T19" s="38">
        <v>1</v>
      </c>
      <c r="U19" s="38">
        <v>2</v>
      </c>
      <c r="V19" s="38">
        <v>7</v>
      </c>
      <c r="W19" s="38">
        <v>14</v>
      </c>
      <c r="X19" s="38" t="s">
        <v>128</v>
      </c>
      <c r="Y19" s="24" t="str">
        <f>'Naslovna stran'!$C$13</f>
        <v>3311-03-838000</v>
      </c>
      <c r="Z19" s="25" t="s">
        <v>35</v>
      </c>
      <c r="AA19" s="24" t="str">
        <f>CONCATENATE('Naslovna stran'!$C$12,"-",TEXT(B19,"000"))</f>
        <v>BI-HU/04-05-015</v>
      </c>
      <c r="AB19" s="9"/>
      <c r="AC19" s="9"/>
      <c r="AD19" s="43" t="s">
        <v>131</v>
      </c>
      <c r="AE19">
        <v>1</v>
      </c>
    </row>
    <row r="20" spans="2:30" ht="63.75">
      <c r="B20" s="5">
        <v>16</v>
      </c>
      <c r="C20" s="6">
        <v>6</v>
      </c>
      <c r="D20" s="6"/>
      <c r="E20" s="8" t="s">
        <v>138</v>
      </c>
      <c r="F20" s="41"/>
      <c r="G20" s="7" t="s">
        <v>147</v>
      </c>
      <c r="H20" s="8" t="s">
        <v>139</v>
      </c>
      <c r="I20" s="8" t="s">
        <v>142</v>
      </c>
      <c r="J20" s="6" t="s">
        <v>140</v>
      </c>
      <c r="K20" s="8" t="s">
        <v>141</v>
      </c>
      <c r="L20" s="8" t="s">
        <v>141</v>
      </c>
      <c r="M20" s="8" t="s">
        <v>141</v>
      </c>
      <c r="N20" s="8" t="s">
        <v>141</v>
      </c>
      <c r="O20" s="10"/>
      <c r="P20" s="11"/>
      <c r="Q20" s="27"/>
      <c r="R20" s="24" t="str">
        <f>'Naslovna stran'!$C$9</f>
        <v>HU</v>
      </c>
      <c r="S20" s="24">
        <f>'Naslovna stran'!$C$10</f>
        <v>0</v>
      </c>
      <c r="T20" s="38"/>
      <c r="U20" s="38"/>
      <c r="V20" s="38"/>
      <c r="W20" s="38">
        <v>14</v>
      </c>
      <c r="X20" s="38" t="s">
        <v>128</v>
      </c>
      <c r="Y20" s="24" t="str">
        <f>'Naslovna stran'!$C$13</f>
        <v>3311-03-838000</v>
      </c>
      <c r="Z20" s="25" t="s">
        <v>35</v>
      </c>
      <c r="AA20" s="24" t="str">
        <f>CONCATENATE('Naslovna stran'!$C$12,"-",TEXT(B20,"000"))</f>
        <v>BI-HU/04-05-016</v>
      </c>
      <c r="AB20" s="9"/>
      <c r="AC20" s="9"/>
      <c r="AD20" s="43"/>
    </row>
  </sheetData>
  <autoFilter ref="B4:AC6"/>
  <printOptions gridLines="1"/>
  <pageMargins left="0.69" right="0.27" top="0.53" bottom="0.1968503937007874" header="0" footer="0"/>
  <pageSetup fitToHeight="5" fitToWidth="1" horizontalDpi="600" verticalDpi="600" orientation="landscape" paperSize="8" scale="86" r:id="rId1"/>
  <headerFooter alignWithMargins="0">
    <oddHeader>&amp;R&amp;"Arial CE,Krepko"&amp;12Aneks 3</oddHeader>
    <oddFooter>&amp;L&amp;8 090902&amp;R&amp;8&amp;P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Zdenko</dc:creator>
  <cp:keywords/>
  <dc:description/>
  <cp:lastModifiedBy>MSZS</cp:lastModifiedBy>
  <cp:lastPrinted>2003-11-20T09:56:06Z</cp:lastPrinted>
  <dcterms:created xsi:type="dcterms:W3CDTF">2003-05-15T10:01:42Z</dcterms:created>
  <dcterms:modified xsi:type="dcterms:W3CDTF">2003-11-20T10:11:40Z</dcterms:modified>
  <cp:category/>
  <cp:version/>
  <cp:contentType/>
  <cp:contentStatus/>
</cp:coreProperties>
</file>